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-IT\Desktop\"/>
    </mc:Choice>
  </mc:AlternateContent>
  <bookViews>
    <workbookView xWindow="0" yWindow="0" windowWidth="28800" windowHeight="112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" i="1" l="1"/>
  <c r="B35" i="1" l="1"/>
  <c r="B34" i="1"/>
  <c r="B33" i="1"/>
  <c r="I32" i="1" s="1"/>
  <c r="B32" i="1"/>
  <c r="I31" i="1" s="1"/>
  <c r="B31" i="1"/>
  <c r="G31" i="1" s="1"/>
  <c r="H31" i="1" s="1"/>
  <c r="G32" i="1"/>
  <c r="H32" i="1" s="1"/>
  <c r="B27" i="1"/>
  <c r="B26" i="1"/>
  <c r="B25" i="1"/>
  <c r="I24" i="1" s="1"/>
  <c r="B24" i="1"/>
  <c r="I23" i="1" s="1"/>
  <c r="B23" i="1"/>
  <c r="G23" i="1" s="1"/>
  <c r="J23" i="1" s="1"/>
  <c r="G26" i="1"/>
  <c r="J26" i="1" s="1"/>
  <c r="G25" i="1"/>
  <c r="J25" i="1" s="1"/>
  <c r="G24" i="1"/>
  <c r="J24" i="1" s="1"/>
  <c r="B15" i="1"/>
  <c r="B14" i="1"/>
  <c r="G14" i="1" s="1"/>
  <c r="J14" i="1" s="1"/>
  <c r="B13" i="1"/>
  <c r="I12" i="1" s="1"/>
  <c r="B12" i="1"/>
  <c r="G12" i="1" s="1"/>
  <c r="J12" i="1" s="1"/>
  <c r="B11" i="1"/>
  <c r="G11" i="1" s="1"/>
  <c r="J11" i="1" s="1"/>
  <c r="B7" i="1"/>
  <c r="B6" i="1"/>
  <c r="G6" i="1" s="1"/>
  <c r="J6" i="1" s="1"/>
  <c r="B5" i="1"/>
  <c r="G5" i="1" s="1"/>
  <c r="J5" i="1" s="1"/>
  <c r="B4" i="1"/>
  <c r="G4" i="1" s="1"/>
  <c r="J4" i="1" s="1"/>
  <c r="G3" i="1"/>
  <c r="J3" i="1" s="1"/>
  <c r="G13" i="1"/>
  <c r="J13" i="1" s="1"/>
  <c r="I4" i="1" l="1"/>
  <c r="J31" i="1"/>
  <c r="J32" i="1"/>
  <c r="G33" i="1"/>
  <c r="G34" i="1"/>
  <c r="I11" i="1"/>
  <c r="I3" i="1"/>
  <c r="H24" i="1"/>
  <c r="H26" i="1"/>
  <c r="H23" i="1"/>
  <c r="H25" i="1"/>
  <c r="H5" i="1"/>
  <c r="H4" i="1"/>
  <c r="H6" i="1"/>
  <c r="H3" i="1"/>
  <c r="H12" i="1"/>
  <c r="H14" i="1"/>
  <c r="H11" i="1"/>
  <c r="H13" i="1"/>
  <c r="H34" i="1" l="1"/>
  <c r="J34" i="1"/>
  <c r="H33" i="1"/>
  <c r="J33" i="1"/>
</calcChain>
</file>

<file path=xl/sharedStrings.xml><?xml version="1.0" encoding="utf-8"?>
<sst xmlns="http://schemas.openxmlformats.org/spreadsheetml/2006/main" count="100" uniqueCount="29">
  <si>
    <t>پایه</t>
  </si>
  <si>
    <t>حداکثر مبلغ مناسب و ظرفیت واحد : میلیون ریال</t>
  </si>
  <si>
    <t>امتیاز کارهای انجام شده</t>
  </si>
  <si>
    <t>جمع مبالغ کارهای انجام شده واحد : میلیون ریال</t>
  </si>
  <si>
    <t>مبلغ کار انجام شده (کار شاخص) واحد : میلیون ریال</t>
  </si>
  <si>
    <t>امتیاز توان مالی</t>
  </si>
  <si>
    <t>حداقل و حداکثرامتیاز هیئت مدیره</t>
  </si>
  <si>
    <t>حداقل و حداکثرامتیاز کارکنان</t>
  </si>
  <si>
    <t>سقف معاملات کوچک</t>
  </si>
  <si>
    <t>رشته</t>
  </si>
  <si>
    <t>ضریب</t>
  </si>
  <si>
    <t xml:space="preserve">نفت و گاز - آب - راه و ترابری - صنعت و معدن - نیرو </t>
  </si>
  <si>
    <t>ساختمان</t>
  </si>
  <si>
    <t xml:space="preserve">تاسیسات - ارتباطات </t>
  </si>
  <si>
    <t>کاوشهای زمینی - کشاورزی - مرمت آثار باستانی</t>
  </si>
  <si>
    <t>تعداد کار مجاز</t>
  </si>
  <si>
    <t>جمع کل امتیاز هیئت مدیره و کارکنان</t>
  </si>
  <si>
    <t>-</t>
  </si>
  <si>
    <t>ضرایب پایه</t>
  </si>
  <si>
    <t>200-800</t>
  </si>
  <si>
    <t>300-1200</t>
  </si>
  <si>
    <t>500-2000</t>
  </si>
  <si>
    <t>1000-2500</t>
  </si>
  <si>
    <t>600-1500</t>
  </si>
  <si>
    <t>400-1000</t>
  </si>
  <si>
    <t>شرایط اختصاصی برای دریافت گواهینامه پیمانکاری در رشته ساختمان در سال 1397</t>
  </si>
  <si>
    <t>شرایط اختصاصی برای دریافت گواهینامه پیمانکاری در رشته تاسیسات و ارتباطات در سال 1397</t>
  </si>
  <si>
    <t>شرایط اختصاصی برای دریافت گواهینامه پیمانکاری در رشته نفت و گاز - آب - راه و ترابری - صنعت و معدن - نیرو در سال 1397</t>
  </si>
  <si>
    <t>شرایط اختصاصی برای دریافت گواهینامه پیمانکاری در رشته زمینی - کشاورزی - مرمت آثار باستانی در سال 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</si>
</sst>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charset val="178"/>
      <scheme val="minor"/>
    </font>
    <font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rightToLeft="1" tabSelected="1" workbookViewId="0">
      <selection activeCell="C22" sqref="C22"/>
    </sheetView>
  </sheetViews>
  <sheetFormatPr defaultRowHeight="15"/>
  <cols>
    <col min="1" max="1" width="4.140625" bestFit="1" customWidth="1"/>
    <col min="2" max="2" width="15.7109375" style="1" customWidth="1"/>
    <col min="3" max="3" width="8.140625" style="1" bestFit="1" customWidth="1"/>
    <col min="4" max="4" width="12.140625" style="1" customWidth="1"/>
    <col min="5" max="5" width="13" style="1" customWidth="1"/>
    <col min="6" max="6" width="14" style="1" customWidth="1"/>
    <col min="7" max="7" width="12.140625" style="1" customWidth="1"/>
    <col min="8" max="8" width="20.42578125" style="1" customWidth="1"/>
    <col min="9" max="9" width="15.85546875" style="1" customWidth="1"/>
    <col min="10" max="10" width="9.5703125" style="1" customWidth="1"/>
  </cols>
  <sheetData>
    <row r="1" spans="1:10" ht="22.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5" customFormat="1" ht="90">
      <c r="A2" s="4" t="s">
        <v>0</v>
      </c>
      <c r="B2" s="11" t="s">
        <v>1</v>
      </c>
      <c r="C2" s="3" t="s">
        <v>15</v>
      </c>
      <c r="D2" s="3" t="s">
        <v>6</v>
      </c>
      <c r="E2" s="3" t="s">
        <v>7</v>
      </c>
      <c r="F2" s="3" t="s">
        <v>16</v>
      </c>
      <c r="G2" s="3" t="s">
        <v>2</v>
      </c>
      <c r="H2" s="3" t="s">
        <v>3</v>
      </c>
      <c r="I2" s="3" t="s">
        <v>4</v>
      </c>
      <c r="J2" s="3" t="s">
        <v>5</v>
      </c>
    </row>
    <row r="3" spans="1:10" ht="22.5">
      <c r="A3" s="7">
        <v>1</v>
      </c>
      <c r="B3" s="12">
        <f>Sheet2!$B$1*Sheet2!$B$4*Sheet2!B8</f>
        <v>1682317</v>
      </c>
      <c r="C3" s="13">
        <v>4</v>
      </c>
      <c r="D3" s="13" t="s">
        <v>22</v>
      </c>
      <c r="E3" s="13" t="s">
        <v>21</v>
      </c>
      <c r="F3" s="6">
        <v>3000</v>
      </c>
      <c r="G3" s="6">
        <f>B3*0.02</f>
        <v>33646.340000000004</v>
      </c>
      <c r="H3" s="6">
        <f t="shared" ref="H3:H5" si="0">G3/0.03</f>
        <v>1121544.6666666667</v>
      </c>
      <c r="I3" s="6">
        <f>B4/3</f>
        <v>280386.16666666669</v>
      </c>
      <c r="J3" s="6">
        <f>1.5*G3</f>
        <v>50469.510000000009</v>
      </c>
    </row>
    <row r="4" spans="1:10" ht="22.5">
      <c r="A4" s="7">
        <v>2</v>
      </c>
      <c r="B4" s="12">
        <f>Sheet2!$B$1*Sheet2!$B$4*Sheet2!B9</f>
        <v>841158.5</v>
      </c>
      <c r="C4" s="13">
        <v>3</v>
      </c>
      <c r="D4" s="13" t="s">
        <v>23</v>
      </c>
      <c r="E4" s="13" t="s">
        <v>20</v>
      </c>
      <c r="F4" s="6">
        <v>1800</v>
      </c>
      <c r="G4" s="6">
        <f t="shared" ref="G4:G6" si="1">B4*0.02</f>
        <v>16823.170000000002</v>
      </c>
      <c r="H4" s="6">
        <f t="shared" si="0"/>
        <v>560772.33333333337</v>
      </c>
      <c r="I4" s="6">
        <f>B5/3</f>
        <v>140501.20000000001</v>
      </c>
      <c r="J4" s="6">
        <f>1.5*G4</f>
        <v>25234.755000000005</v>
      </c>
    </row>
    <row r="5" spans="1:10" ht="22.5">
      <c r="A5" s="7">
        <v>3</v>
      </c>
      <c r="B5" s="12">
        <f>Sheet2!$B$1*Sheet2!$B$4*Sheet2!B10</f>
        <v>421503.60000000003</v>
      </c>
      <c r="C5" s="13">
        <v>3</v>
      </c>
      <c r="D5" s="13" t="s">
        <v>24</v>
      </c>
      <c r="E5" s="13" t="s">
        <v>19</v>
      </c>
      <c r="F5" s="6">
        <v>1200</v>
      </c>
      <c r="G5" s="6">
        <f t="shared" si="1"/>
        <v>8430.0720000000001</v>
      </c>
      <c r="H5" s="6">
        <f t="shared" si="0"/>
        <v>281002.40000000002</v>
      </c>
      <c r="I5" s="13" t="s">
        <v>17</v>
      </c>
      <c r="J5" s="6">
        <f>2*G5</f>
        <v>16860.144</v>
      </c>
    </row>
    <row r="6" spans="1:10" ht="22.5">
      <c r="A6" s="7">
        <v>4</v>
      </c>
      <c r="B6" s="12">
        <f>Sheet2!$B$1*Sheet2!$B$4*Sheet2!B11</f>
        <v>210751.80000000002</v>
      </c>
      <c r="C6" s="13">
        <v>3</v>
      </c>
      <c r="D6" s="14">
        <v>750</v>
      </c>
      <c r="E6" s="14"/>
      <c r="F6" s="6">
        <v>750</v>
      </c>
      <c r="G6" s="6">
        <f t="shared" si="1"/>
        <v>4215.0360000000001</v>
      </c>
      <c r="H6" s="6">
        <f>G6/0.03</f>
        <v>140501.20000000001</v>
      </c>
      <c r="I6" s="6" t="s">
        <v>17</v>
      </c>
      <c r="J6" s="6">
        <f>2*G6</f>
        <v>8430.0720000000001</v>
      </c>
    </row>
    <row r="7" spans="1:10" ht="22.5">
      <c r="A7" s="7">
        <v>5</v>
      </c>
      <c r="B7" s="12">
        <f>Sheet2!$B$1*Sheet2!$B$4*Sheet2!B12</f>
        <v>73948</v>
      </c>
      <c r="C7" s="13">
        <v>3</v>
      </c>
      <c r="D7" s="14">
        <v>375</v>
      </c>
      <c r="E7" s="14"/>
      <c r="F7" s="6">
        <v>375</v>
      </c>
      <c r="G7" s="6" t="s">
        <v>17</v>
      </c>
      <c r="H7" s="6" t="s">
        <v>17</v>
      </c>
      <c r="I7" s="6" t="s">
        <v>17</v>
      </c>
      <c r="J7" s="6" t="s">
        <v>17</v>
      </c>
    </row>
    <row r="9" spans="1:10" ht="22.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90" customHeight="1">
      <c r="A10" s="4" t="s">
        <v>0</v>
      </c>
      <c r="B10" s="11" t="s">
        <v>1</v>
      </c>
      <c r="C10" s="3" t="s">
        <v>15</v>
      </c>
      <c r="D10" s="3" t="s">
        <v>6</v>
      </c>
      <c r="E10" s="3" t="s">
        <v>7</v>
      </c>
      <c r="F10" s="3" t="s">
        <v>16</v>
      </c>
      <c r="G10" s="3" t="s">
        <v>2</v>
      </c>
      <c r="H10" s="3" t="s">
        <v>3</v>
      </c>
      <c r="I10" s="3" t="s">
        <v>4</v>
      </c>
      <c r="J10" s="3" t="s">
        <v>5</v>
      </c>
    </row>
    <row r="11" spans="1:10" ht="22.5">
      <c r="A11" s="7">
        <v>1</v>
      </c>
      <c r="B11" s="12">
        <f>Sheet2!$B$1*Sheet2!$B$5*Sheet2!B8</f>
        <v>1177621.9000000001</v>
      </c>
      <c r="C11" s="13">
        <v>4</v>
      </c>
      <c r="D11" s="13" t="s">
        <v>22</v>
      </c>
      <c r="E11" s="13" t="s">
        <v>21</v>
      </c>
      <c r="F11" s="6">
        <v>3000</v>
      </c>
      <c r="G11" s="6">
        <f>B11*0.02</f>
        <v>23552.438000000002</v>
      </c>
      <c r="H11" s="6">
        <f t="shared" ref="H11:H13" si="2">G11/0.03</f>
        <v>785081.26666666672</v>
      </c>
      <c r="I11" s="10">
        <f>B12/3</f>
        <v>196270.31666666668</v>
      </c>
      <c r="J11" s="6">
        <f>1.5*G11</f>
        <v>35328.657000000007</v>
      </c>
    </row>
    <row r="12" spans="1:10" ht="22.5">
      <c r="A12" s="7">
        <v>2</v>
      </c>
      <c r="B12" s="12">
        <f>Sheet2!$B$1*Sheet2!$B$5*Sheet2!B9</f>
        <v>588810.95000000007</v>
      </c>
      <c r="C12" s="13">
        <v>3</v>
      </c>
      <c r="D12" s="13" t="s">
        <v>23</v>
      </c>
      <c r="E12" s="13" t="s">
        <v>20</v>
      </c>
      <c r="F12" s="6">
        <v>1800</v>
      </c>
      <c r="G12" s="6">
        <f t="shared" ref="G12:G14" si="3">B12*0.02</f>
        <v>11776.219000000001</v>
      </c>
      <c r="H12" s="6">
        <f t="shared" si="2"/>
        <v>392540.63333333336</v>
      </c>
      <c r="I12" s="10">
        <f>B13/3</f>
        <v>98350.840000000011</v>
      </c>
      <c r="J12" s="6">
        <f>1.5*G12</f>
        <v>17664.328500000003</v>
      </c>
    </row>
    <row r="13" spans="1:10" ht="22.5">
      <c r="A13" s="7">
        <v>3</v>
      </c>
      <c r="B13" s="12">
        <f>Sheet2!$B$1*Sheet2!$B$5*Sheet2!B10</f>
        <v>295052.52</v>
      </c>
      <c r="C13" s="13">
        <v>3</v>
      </c>
      <c r="D13" s="13" t="s">
        <v>24</v>
      </c>
      <c r="E13" s="13" t="s">
        <v>19</v>
      </c>
      <c r="F13" s="6">
        <v>1200</v>
      </c>
      <c r="G13" s="6">
        <f t="shared" si="3"/>
        <v>5901.0504000000001</v>
      </c>
      <c r="H13" s="6">
        <f t="shared" si="2"/>
        <v>196701.68000000002</v>
      </c>
      <c r="I13" s="13" t="s">
        <v>17</v>
      </c>
      <c r="J13" s="6">
        <f>2*G13</f>
        <v>11802.1008</v>
      </c>
    </row>
    <row r="14" spans="1:10" ht="22.5">
      <c r="A14" s="7">
        <v>4</v>
      </c>
      <c r="B14" s="12">
        <f>Sheet2!$B$1*Sheet2!$B$5*Sheet2!B11</f>
        <v>147526.26</v>
      </c>
      <c r="C14" s="13">
        <v>3</v>
      </c>
      <c r="D14" s="14">
        <v>750</v>
      </c>
      <c r="E14" s="14"/>
      <c r="F14" s="6">
        <v>750</v>
      </c>
      <c r="G14" s="6">
        <f t="shared" si="3"/>
        <v>2950.5252</v>
      </c>
      <c r="H14" s="6">
        <f>G14/0.03</f>
        <v>98350.840000000011</v>
      </c>
      <c r="I14" s="6" t="s">
        <v>17</v>
      </c>
      <c r="J14" s="6">
        <f>2*G14</f>
        <v>5901.0504000000001</v>
      </c>
    </row>
    <row r="15" spans="1:10" ht="22.5">
      <c r="A15" s="7">
        <v>5</v>
      </c>
      <c r="B15" s="12">
        <f>Sheet2!$B$1*Sheet2!$B$5*Sheet2!B12</f>
        <v>51763.600000000006</v>
      </c>
      <c r="C15" s="13">
        <v>3</v>
      </c>
      <c r="D15" s="14">
        <v>375</v>
      </c>
      <c r="E15" s="14"/>
      <c r="F15" s="6">
        <v>375</v>
      </c>
      <c r="G15" s="6" t="s">
        <v>17</v>
      </c>
      <c r="H15" s="6" t="s">
        <v>17</v>
      </c>
      <c r="I15" s="6" t="s">
        <v>17</v>
      </c>
      <c r="J15" s="6" t="s">
        <v>17</v>
      </c>
    </row>
    <row r="16" spans="1:10" ht="22.5">
      <c r="A16" s="8"/>
      <c r="B16" s="9"/>
      <c r="C16" s="9"/>
      <c r="D16" s="9"/>
      <c r="E16" s="9"/>
      <c r="F16" s="9"/>
      <c r="G16" s="9"/>
      <c r="H16" s="9"/>
      <c r="I16" s="9"/>
      <c r="J16" s="9"/>
    </row>
    <row r="17" spans="1:11" ht="22.5">
      <c r="A17" s="8"/>
      <c r="B17" s="9"/>
      <c r="C17" s="9"/>
      <c r="D17" s="9"/>
      <c r="E17" s="9"/>
      <c r="F17" s="9"/>
      <c r="G17" s="9"/>
      <c r="H17" s="9"/>
      <c r="I17" s="9"/>
      <c r="J17" s="9"/>
    </row>
    <row r="18" spans="1:11" ht="22.5">
      <c r="A18" s="8"/>
      <c r="B18" s="9"/>
      <c r="C18" s="9"/>
      <c r="D18" s="9"/>
      <c r="E18" s="9"/>
      <c r="F18" s="9"/>
      <c r="G18" s="9"/>
      <c r="H18" s="9"/>
      <c r="K18" s="9"/>
    </row>
    <row r="19" spans="1:11" ht="22.5">
      <c r="A19" s="8"/>
      <c r="B19" s="9"/>
      <c r="C19" s="9"/>
      <c r="D19" s="9"/>
      <c r="E19" s="9"/>
      <c r="F19" s="9"/>
      <c r="G19" s="9"/>
      <c r="H19" s="9"/>
      <c r="I19" s="9"/>
      <c r="J19" s="9"/>
    </row>
    <row r="20" spans="1:11" ht="75" customHeight="1">
      <c r="A20" s="8"/>
      <c r="B20" s="9"/>
      <c r="C20" s="9"/>
      <c r="D20" s="9"/>
      <c r="E20" s="9"/>
      <c r="F20" s="9"/>
      <c r="G20" s="9"/>
      <c r="H20" s="9"/>
      <c r="I20" s="9"/>
      <c r="J20" s="9"/>
    </row>
    <row r="21" spans="1:11" ht="22.5">
      <c r="A21" s="15" t="s">
        <v>27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1" s="5" customFormat="1" ht="90" customHeight="1">
      <c r="A22" s="4" t="s">
        <v>0</v>
      </c>
      <c r="B22" s="11" t="s">
        <v>1</v>
      </c>
      <c r="C22" s="3" t="s">
        <v>15</v>
      </c>
      <c r="D22" s="3" t="s">
        <v>6</v>
      </c>
      <c r="E22" s="3" t="s">
        <v>7</v>
      </c>
      <c r="F22" s="3" t="s">
        <v>16</v>
      </c>
      <c r="G22" s="3" t="s">
        <v>2</v>
      </c>
      <c r="H22" s="3" t="s">
        <v>3</v>
      </c>
      <c r="I22" s="3" t="s">
        <v>4</v>
      </c>
      <c r="J22" s="3" t="s">
        <v>5</v>
      </c>
    </row>
    <row r="23" spans="1:11" ht="22.5">
      <c r="A23" s="7">
        <v>1</v>
      </c>
      <c r="B23" s="12">
        <f>Sheet2!$B$1*Sheet2!$B$3*Sheet2!B8</f>
        <v>2523475.5</v>
      </c>
      <c r="C23" s="6">
        <v>4</v>
      </c>
      <c r="D23" s="13" t="s">
        <v>22</v>
      </c>
      <c r="E23" s="13" t="s">
        <v>21</v>
      </c>
      <c r="F23" s="6">
        <v>3000</v>
      </c>
      <c r="G23" s="6">
        <f>B23*0.02</f>
        <v>50469.51</v>
      </c>
      <c r="H23" s="6">
        <f t="shared" ref="H23:H25" si="4">G23/0.03</f>
        <v>1682317.0000000002</v>
      </c>
      <c r="I23" s="10">
        <f>B24/3</f>
        <v>420579.25</v>
      </c>
      <c r="J23" s="6">
        <f>1.5*G23</f>
        <v>75704.264999999999</v>
      </c>
    </row>
    <row r="24" spans="1:11" ht="22.5">
      <c r="A24" s="7">
        <v>2</v>
      </c>
      <c r="B24" s="12">
        <f>Sheet2!$B$1*Sheet2!$B$3*Sheet2!B9</f>
        <v>1261737.75</v>
      </c>
      <c r="C24" s="6">
        <v>3</v>
      </c>
      <c r="D24" s="13" t="s">
        <v>23</v>
      </c>
      <c r="E24" s="13" t="s">
        <v>20</v>
      </c>
      <c r="F24" s="6">
        <v>1800</v>
      </c>
      <c r="G24" s="6">
        <f t="shared" ref="G24:G26" si="5">B24*0.02</f>
        <v>25234.755000000001</v>
      </c>
      <c r="H24" s="6">
        <f t="shared" si="4"/>
        <v>841158.50000000012</v>
      </c>
      <c r="I24" s="10">
        <f>B25/3</f>
        <v>210751.80000000002</v>
      </c>
      <c r="J24" s="6">
        <f>1.5*G24</f>
        <v>37852.1325</v>
      </c>
    </row>
    <row r="25" spans="1:11" ht="22.5">
      <c r="A25" s="7">
        <v>3</v>
      </c>
      <c r="B25" s="12">
        <f>Sheet2!$B$1*Sheet2!$B$3*Sheet2!B10</f>
        <v>632255.4</v>
      </c>
      <c r="C25" s="6">
        <v>3</v>
      </c>
      <c r="D25" s="13" t="s">
        <v>24</v>
      </c>
      <c r="E25" s="13" t="s">
        <v>19</v>
      </c>
      <c r="F25" s="6">
        <v>1200</v>
      </c>
      <c r="G25" s="6">
        <f t="shared" si="5"/>
        <v>12645.108</v>
      </c>
      <c r="H25" s="6">
        <f t="shared" si="4"/>
        <v>421503.60000000003</v>
      </c>
      <c r="I25" s="13" t="s">
        <v>17</v>
      </c>
      <c r="J25" s="6">
        <f>2*G25</f>
        <v>25290.216</v>
      </c>
    </row>
    <row r="26" spans="1:11" ht="22.5">
      <c r="A26" s="7">
        <v>4</v>
      </c>
      <c r="B26" s="12">
        <f>Sheet2!$B$1*Sheet2!$B$3*Sheet2!B11</f>
        <v>316127.7</v>
      </c>
      <c r="C26" s="6">
        <v>3</v>
      </c>
      <c r="D26" s="14">
        <v>750</v>
      </c>
      <c r="E26" s="14"/>
      <c r="F26" s="6">
        <v>750</v>
      </c>
      <c r="G26" s="6">
        <f t="shared" si="5"/>
        <v>6322.5540000000001</v>
      </c>
      <c r="H26" s="6">
        <f>G26/0.03</f>
        <v>210751.80000000002</v>
      </c>
      <c r="I26" s="6" t="s">
        <v>17</v>
      </c>
      <c r="J26" s="6">
        <f>2*G26</f>
        <v>12645.108</v>
      </c>
    </row>
    <row r="27" spans="1:11" ht="22.5">
      <c r="A27" s="7">
        <v>5</v>
      </c>
      <c r="B27" s="12">
        <f>Sheet2!$B$1*Sheet2!$B$3*Sheet2!B12</f>
        <v>110922</v>
      </c>
      <c r="C27" s="6">
        <v>3</v>
      </c>
      <c r="D27" s="14">
        <v>375</v>
      </c>
      <c r="E27" s="14"/>
      <c r="F27" s="6">
        <v>375</v>
      </c>
      <c r="G27" s="6" t="s">
        <v>17</v>
      </c>
      <c r="H27" s="6" t="s">
        <v>17</v>
      </c>
      <c r="I27" s="6" t="s">
        <v>17</v>
      </c>
      <c r="J27" s="6" t="s">
        <v>17</v>
      </c>
    </row>
    <row r="29" spans="1:11" ht="22.5">
      <c r="A29" s="15" t="s">
        <v>28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1" s="5" customFormat="1" ht="90" customHeight="1">
      <c r="A30" s="4" t="s">
        <v>0</v>
      </c>
      <c r="B30" s="11" t="s">
        <v>1</v>
      </c>
      <c r="C30" s="3" t="s">
        <v>15</v>
      </c>
      <c r="D30" s="3" t="s">
        <v>6</v>
      </c>
      <c r="E30" s="3" t="s">
        <v>7</v>
      </c>
      <c r="F30" s="3" t="s">
        <v>16</v>
      </c>
      <c r="G30" s="3" t="s">
        <v>2</v>
      </c>
      <c r="H30" s="3" t="s">
        <v>3</v>
      </c>
      <c r="I30" s="3" t="s">
        <v>4</v>
      </c>
      <c r="J30" s="3" t="s">
        <v>5</v>
      </c>
    </row>
    <row r="31" spans="1:11" ht="22.5">
      <c r="A31" s="2">
        <v>1</v>
      </c>
      <c r="B31" s="12">
        <f>Sheet2!$B$1*Sheet2!$B$6*Sheet2!B8</f>
        <v>672926.8</v>
      </c>
      <c r="C31" s="13">
        <v>4</v>
      </c>
      <c r="D31" s="13" t="s">
        <v>22</v>
      </c>
      <c r="E31" s="13" t="s">
        <v>21</v>
      </c>
      <c r="F31" s="6">
        <v>3000</v>
      </c>
      <c r="G31" s="6">
        <f>B31*0.02</f>
        <v>13458.536000000002</v>
      </c>
      <c r="H31" s="6">
        <f t="shared" ref="H31:H33" si="6">G31/0.03</f>
        <v>448617.86666666676</v>
      </c>
      <c r="I31" s="10">
        <f>B32/3</f>
        <v>112154.46666666667</v>
      </c>
      <c r="J31" s="6">
        <f>1.5*G31</f>
        <v>20187.804000000004</v>
      </c>
    </row>
    <row r="32" spans="1:11" ht="22.5">
      <c r="A32" s="2">
        <v>2</v>
      </c>
      <c r="B32" s="12">
        <f>Sheet2!$B$1*Sheet2!$B$6*Sheet2!B9</f>
        <v>336463.4</v>
      </c>
      <c r="C32" s="13">
        <v>3</v>
      </c>
      <c r="D32" s="13" t="s">
        <v>23</v>
      </c>
      <c r="E32" s="13" t="s">
        <v>20</v>
      </c>
      <c r="F32" s="6">
        <v>1800</v>
      </c>
      <c r="G32" s="6">
        <f t="shared" ref="G32:G34" si="7">B32*0.02</f>
        <v>6729.2680000000009</v>
      </c>
      <c r="H32" s="6">
        <f t="shared" si="6"/>
        <v>224308.93333333338</v>
      </c>
      <c r="I32" s="10">
        <f>B33/3</f>
        <v>56200.480000000003</v>
      </c>
      <c r="J32" s="6">
        <f>1.5*G32</f>
        <v>10093.902000000002</v>
      </c>
    </row>
    <row r="33" spans="1:10" ht="22.5">
      <c r="A33" s="2">
        <v>3</v>
      </c>
      <c r="B33" s="12">
        <f>Sheet2!$B$1*Sheet2!$B$6*Sheet2!B10</f>
        <v>168601.44</v>
      </c>
      <c r="C33" s="13">
        <v>3</v>
      </c>
      <c r="D33" s="13" t="s">
        <v>24</v>
      </c>
      <c r="E33" s="13" t="s">
        <v>19</v>
      </c>
      <c r="F33" s="6">
        <v>1200</v>
      </c>
      <c r="G33" s="6">
        <f t="shared" si="7"/>
        <v>3372.0288</v>
      </c>
      <c r="H33" s="6">
        <f t="shared" si="6"/>
        <v>112400.96000000001</v>
      </c>
      <c r="I33" s="13" t="s">
        <v>17</v>
      </c>
      <c r="J33" s="6">
        <f>2*G33</f>
        <v>6744.0576000000001</v>
      </c>
    </row>
    <row r="34" spans="1:10" ht="22.5">
      <c r="A34" s="2">
        <v>4</v>
      </c>
      <c r="B34" s="12">
        <f>Sheet2!$B$1*Sheet2!$B$6*Sheet2!B11</f>
        <v>84300.72</v>
      </c>
      <c r="C34" s="13">
        <v>3</v>
      </c>
      <c r="D34" s="14">
        <v>750</v>
      </c>
      <c r="E34" s="14"/>
      <c r="F34" s="6">
        <v>750</v>
      </c>
      <c r="G34" s="6">
        <f t="shared" si="7"/>
        <v>1686.0144</v>
      </c>
      <c r="H34" s="6">
        <f>G34/0.03</f>
        <v>56200.480000000003</v>
      </c>
      <c r="I34" s="6" t="s">
        <v>17</v>
      </c>
      <c r="J34" s="6">
        <f>2*G34</f>
        <v>3372.0288</v>
      </c>
    </row>
    <row r="35" spans="1:10" ht="22.5">
      <c r="A35" s="2">
        <v>5</v>
      </c>
      <c r="B35" s="12">
        <f>Sheet2!$B$1*Sheet2!$B$6*Sheet2!B12</f>
        <v>29579.200000000001</v>
      </c>
      <c r="C35" s="13">
        <v>3</v>
      </c>
      <c r="D35" s="14">
        <v>375</v>
      </c>
      <c r="E35" s="14"/>
      <c r="F35" s="6">
        <v>375</v>
      </c>
      <c r="G35" s="6" t="s">
        <v>17</v>
      </c>
      <c r="H35" s="6" t="s">
        <v>17</v>
      </c>
      <c r="I35" s="6" t="s">
        <v>17</v>
      </c>
      <c r="J35" s="6" t="s">
        <v>17</v>
      </c>
    </row>
  </sheetData>
  <mergeCells count="12">
    <mergeCell ref="A1:J1"/>
    <mergeCell ref="D6:E6"/>
    <mergeCell ref="D7:E7"/>
    <mergeCell ref="A9:J9"/>
    <mergeCell ref="D14:E14"/>
    <mergeCell ref="D34:E34"/>
    <mergeCell ref="D35:E35"/>
    <mergeCell ref="D15:E15"/>
    <mergeCell ref="A21:J21"/>
    <mergeCell ref="D26:E26"/>
    <mergeCell ref="D27:E27"/>
    <mergeCell ref="A29:J29"/>
  </mergeCells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rightToLeft="1" workbookViewId="0">
      <selection activeCell="B17" sqref="B17"/>
    </sheetView>
  </sheetViews>
  <sheetFormatPr defaultRowHeight="15"/>
  <cols>
    <col min="1" max="1" width="40.7109375" bestFit="1" customWidth="1"/>
  </cols>
  <sheetData>
    <row r="1" spans="1:2">
      <c r="A1" t="s">
        <v>8</v>
      </c>
      <c r="B1">
        <v>184.87</v>
      </c>
    </row>
    <row r="2" spans="1:2">
      <c r="A2" t="s">
        <v>9</v>
      </c>
      <c r="B2" t="s">
        <v>10</v>
      </c>
    </row>
    <row r="3" spans="1:2">
      <c r="A3" t="s">
        <v>11</v>
      </c>
      <c r="B3">
        <v>15</v>
      </c>
    </row>
    <row r="4" spans="1:2">
      <c r="A4" t="s">
        <v>12</v>
      </c>
      <c r="B4">
        <v>10</v>
      </c>
    </row>
    <row r="5" spans="1:2">
      <c r="A5" t="s">
        <v>13</v>
      </c>
      <c r="B5">
        <v>7</v>
      </c>
    </row>
    <row r="6" spans="1:2">
      <c r="A6" t="s">
        <v>14</v>
      </c>
      <c r="B6">
        <v>4</v>
      </c>
    </row>
    <row r="7" spans="1:2">
      <c r="A7" t="s">
        <v>18</v>
      </c>
    </row>
    <row r="8" spans="1:2">
      <c r="A8">
        <v>1</v>
      </c>
      <c r="B8">
        <v>910</v>
      </c>
    </row>
    <row r="9" spans="1:2">
      <c r="A9">
        <v>2</v>
      </c>
      <c r="B9">
        <v>455</v>
      </c>
    </row>
    <row r="10" spans="1:2">
      <c r="A10">
        <v>3</v>
      </c>
      <c r="B10">
        <v>228</v>
      </c>
    </row>
    <row r="11" spans="1:2">
      <c r="A11">
        <v>4</v>
      </c>
      <c r="B11">
        <v>114</v>
      </c>
    </row>
    <row r="12" spans="1:2">
      <c r="A12">
        <v>5</v>
      </c>
      <c r="B12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NPSoft.ir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NPSoft</dc:creator>
  <cp:lastModifiedBy>Acco-IT</cp:lastModifiedBy>
  <cp:lastPrinted>2016-08-03T08:43:30Z</cp:lastPrinted>
  <dcterms:created xsi:type="dcterms:W3CDTF">2013-07-08T04:08:40Z</dcterms:created>
  <dcterms:modified xsi:type="dcterms:W3CDTF">2019-07-28T13:05:05Z</dcterms:modified>
</cp:coreProperties>
</file>